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DORSAACG\Desktop\evaluacion sevac\CUARTO INF TRIM 2018\INFORMACION SIN FIRMAS PORTAL\Informacion Contable\Estado de Flujo de Efectivo\"/>
    </mc:Choice>
  </mc:AlternateContent>
  <xr:revisionPtr revIDLastSave="0" documentId="13_ncr:1_{4804E688-746F-413B-B4AC-73EEA8F18889}" xr6:coauthVersionLast="40" xr6:coauthVersionMax="40" xr10:uidLastSave="{00000000-0000-0000-0000-000000000000}"/>
  <bookViews>
    <workbookView xWindow="720" yWindow="345" windowWidth="12675" windowHeight="6945" xr2:uid="{00000000-000D-0000-FFFF-FFFF00000000}"/>
  </bookViews>
  <sheets>
    <sheet name="EDO DE FLUJO DE EFECT" sheetId="1" r:id="rId1"/>
  </sheets>
  <definedNames>
    <definedName name="_xlnm.Print_Titles" localSheetId="0">'EDO DE FLUJO DE EFECT'!$1:$8</definedName>
  </definedNames>
  <calcPr calcId="181029"/>
</workbook>
</file>

<file path=xl/calcChain.xml><?xml version="1.0" encoding="utf-8"?>
<calcChain xmlns="http://schemas.openxmlformats.org/spreadsheetml/2006/main">
  <c r="C27" i="1" l="1"/>
  <c r="C64" i="1" l="1"/>
  <c r="D67" i="1" l="1"/>
  <c r="C68" i="1"/>
  <c r="D65" i="1"/>
  <c r="F35" i="1" l="1"/>
  <c r="F26" i="1"/>
  <c r="F10" i="1" s="1"/>
  <c r="F56" i="1" s="1"/>
  <c r="I87" i="1" l="1"/>
  <c r="I85" i="1"/>
  <c r="I84" i="1"/>
  <c r="I83" i="1"/>
  <c r="I82" i="1"/>
  <c r="I81" i="1"/>
  <c r="I80" i="1"/>
  <c r="I79" i="1"/>
  <c r="I78" i="1"/>
  <c r="I77" i="1"/>
  <c r="I76" i="1"/>
  <c r="C75" i="1"/>
  <c r="C73" i="1" s="1"/>
  <c r="I73" i="1" s="1"/>
  <c r="I74" i="1"/>
  <c r="I72" i="1"/>
  <c r="I71" i="1"/>
  <c r="I70" i="1"/>
  <c r="I69" i="1"/>
  <c r="F68" i="1"/>
  <c r="F86" i="1" s="1"/>
  <c r="F88" i="1" s="1"/>
  <c r="I67" i="1"/>
  <c r="I66" i="1"/>
  <c r="I65" i="1"/>
  <c r="F64" i="1"/>
  <c r="G65" i="1" s="1"/>
  <c r="G64" i="1" s="1"/>
  <c r="I63" i="1"/>
  <c r="I62" i="1"/>
  <c r="I61" i="1"/>
  <c r="I60" i="1"/>
  <c r="I59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G43" i="1"/>
  <c r="C35" i="1"/>
  <c r="D43" i="1" s="1"/>
  <c r="I34" i="1"/>
  <c r="I33" i="1"/>
  <c r="I32" i="1"/>
  <c r="I31" i="1"/>
  <c r="I30" i="1"/>
  <c r="I29" i="1"/>
  <c r="I28" i="1"/>
  <c r="I27" i="1"/>
  <c r="G27" i="1"/>
  <c r="C26" i="1"/>
  <c r="D27" i="1" s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68" i="1" l="1"/>
  <c r="I75" i="1"/>
  <c r="D38" i="1"/>
  <c r="D54" i="1"/>
  <c r="D36" i="1"/>
  <c r="D37" i="1"/>
  <c r="I35" i="1"/>
  <c r="J43" i="1" s="1"/>
  <c r="G54" i="1"/>
  <c r="G37" i="1"/>
  <c r="G17" i="1"/>
  <c r="G24" i="1"/>
  <c r="G26" i="1"/>
  <c r="I26" i="1"/>
  <c r="J27" i="1" s="1"/>
  <c r="D29" i="1"/>
  <c r="G36" i="1"/>
  <c r="G38" i="1"/>
  <c r="I64" i="1"/>
  <c r="J65" i="1" s="1"/>
  <c r="J64" i="1" s="1"/>
  <c r="C10" i="1"/>
  <c r="D26" i="1" s="1"/>
  <c r="G29" i="1"/>
  <c r="J54" i="1" l="1"/>
  <c r="J37" i="1"/>
  <c r="J36" i="1"/>
  <c r="D35" i="1"/>
  <c r="J38" i="1"/>
  <c r="G10" i="1"/>
  <c r="D17" i="1"/>
  <c r="C56" i="1"/>
  <c r="D24" i="1"/>
  <c r="I10" i="1"/>
  <c r="J26" i="1" s="1"/>
  <c r="G35" i="1"/>
  <c r="J29" i="1"/>
  <c r="J35" i="1" l="1"/>
  <c r="J17" i="1"/>
  <c r="J24" i="1"/>
  <c r="I56" i="1"/>
  <c r="C86" i="1"/>
  <c r="D10" i="1"/>
  <c r="J10" i="1" l="1"/>
  <c r="C88" i="1"/>
  <c r="I88" i="1" s="1"/>
  <c r="I86" i="1"/>
</calcChain>
</file>

<file path=xl/sharedStrings.xml><?xml version="1.0" encoding="utf-8"?>
<sst xmlns="http://schemas.openxmlformats.org/spreadsheetml/2006/main" count="80" uniqueCount="64">
  <si>
    <t>Nombre del Ente: INSTITUTO TECNOLOGICO SUPERIOR DE LA COSTA CHICA.</t>
  </si>
  <si>
    <t>Estado de Flujos de Efectivo</t>
  </si>
  <si>
    <t>Concepto</t>
  </si>
  <si>
    <t>Variación</t>
  </si>
  <si>
    <t>Importe</t>
  </si>
  <si>
    <t>%</t>
  </si>
  <si>
    <t>Flujos de Efectivos de las Actividades de Operación</t>
  </si>
  <si>
    <t>Origen</t>
  </si>
  <si>
    <t xml:space="preserve">Impuestos </t>
  </si>
  <si>
    <t>Contribuciones de mejoras</t>
  </si>
  <si>
    <t xml:space="preserve">Derechos </t>
  </si>
  <si>
    <t>Productos de Tipo Corriente</t>
  </si>
  <si>
    <t>Aprovechamientos de Tipo Corriente</t>
  </si>
  <si>
    <t>Ingresos por Ventas de Bienes y Servicios Producidos</t>
  </si>
  <si>
    <t xml:space="preserve">en Establecimientos del Gobierno </t>
  </si>
  <si>
    <t>Otras Contribuciones Causadas en Ejercicios Anteriores</t>
  </si>
  <si>
    <t>Participaciones y aportaciones</t>
  </si>
  <si>
    <t xml:space="preserve">Participaciones </t>
  </si>
  <si>
    <t>Aportaciones</t>
  </si>
  <si>
    <t>Convenios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</si>
  <si>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</si>
  <si>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</si>
  <si>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</si>
  <si>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</si>
  <si>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</si>
  <si>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</si>
  <si>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 xml:space="preserve">Otros Ingresos y Beneficios </t>
  </si>
  <si>
    <t>Aplicación</t>
  </si>
  <si>
    <t>Servicios Personales</t>
  </si>
  <si>
    <t xml:space="preserve">Materiales y Suministros 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</si>
  <si>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</si>
  <si>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</si>
  <si>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</si>
  <si>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</si>
  <si>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Transferencias a Fideicomisos, Mandatos y Contratos Análogos</t>
  </si>
  <si>
    <t xml:space="preserve">Transferencias a la Seguridad Social </t>
  </si>
  <si>
    <t xml:space="preserve">Donativos </t>
  </si>
  <si>
    <t xml:space="preserve">Transferencia al Exterior </t>
  </si>
  <si>
    <t>Otras Aplicaciones de Operación</t>
  </si>
  <si>
    <t>Flujos Netos de Efectivos por Actividades de Operación</t>
  </si>
  <si>
    <t>Flujos de Efectivos de las Actividades de Inversión</t>
  </si>
  <si>
    <t xml:space="preserve">Origen </t>
  </si>
  <si>
    <t>Contribuciones de Capital</t>
  </si>
  <si>
    <t>Venta de Activos Físicos</t>
  </si>
  <si>
    <t>Otros</t>
  </si>
  <si>
    <t xml:space="preserve">Aplicación </t>
  </si>
  <si>
    <t>Bienes Inmuebles y muebles</t>
  </si>
  <si>
    <t>Construcciones en Proceso (Obra Pública)</t>
  </si>
  <si>
    <t>Flujos netos de Efectivos por Actividades de Inversión</t>
  </si>
  <si>
    <t>Flujos de Efectivo de las Actividades de Financiamiento</t>
  </si>
  <si>
    <t>Endeudamiento Neto</t>
  </si>
  <si>
    <t>Interno</t>
  </si>
  <si>
    <t>Externo</t>
  </si>
  <si>
    <t>Incrementos de Otros Pasivos</t>
  </si>
  <si>
    <t>Disminución de Activos Financieros</t>
  </si>
  <si>
    <t>Incrementos de Activos Financieros</t>
  </si>
  <si>
    <t>Servicio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</si>
  <si>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</si>
  <si>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</si>
  <si>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</si>
  <si>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</si>
  <si>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</si>
  <si>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</si>
  <si>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r>
      <t>del 1 de enero al 31 de diciembre de 2018</t>
    </r>
    <r>
      <rPr>
        <sz val="11"/>
        <rFont val="Arial Narrow"/>
        <family val="2"/>
      </rPr>
      <t>.</t>
    </r>
    <r>
      <rPr>
        <b/>
        <sz val="1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</si>
</sst>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</borders>
  <cellStyleXfs count="5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6" xfId="2" applyFont="1" applyFill="1" applyBorder="1"/>
    <xf numFmtId="0" fontId="2" fillId="0" borderId="7" xfId="2" applyFont="1" applyFill="1" applyBorder="1"/>
    <xf numFmtId="164" fontId="5" fillId="0" borderId="8" xfId="0" applyNumberFormat="1" applyFont="1" applyBorder="1"/>
    <xf numFmtId="10" fontId="2" fillId="0" borderId="8" xfId="0" applyNumberFormat="1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2" fillId="0" borderId="6" xfId="2" applyFont="1" applyFill="1" applyBorder="1"/>
    <xf numFmtId="0" fontId="2" fillId="0" borderId="8" xfId="2" applyFont="1" applyFill="1" applyBorder="1"/>
    <xf numFmtId="164" fontId="6" fillId="3" borderId="0" xfId="1" applyNumberFormat="1" applyFont="1" applyFill="1" applyBorder="1" applyAlignment="1" applyProtection="1">
      <alignment vertical="top"/>
      <protection locked="0"/>
    </xf>
    <xf numFmtId="164" fontId="6" fillId="0" borderId="8" xfId="0" applyNumberFormat="1" applyFont="1" applyBorder="1"/>
    <xf numFmtId="164" fontId="6" fillId="3" borderId="0" xfId="1" applyNumberFormat="1" applyFont="1" applyFill="1" applyBorder="1" applyAlignment="1" applyProtection="1">
      <alignment horizontal="right" vertical="center"/>
      <protection locked="0"/>
    </xf>
    <xf numFmtId="164" fontId="6" fillId="3" borderId="9" xfId="0" applyNumberFormat="1" applyFont="1" applyFill="1" applyBorder="1"/>
    <xf numFmtId="164" fontId="6" fillId="3" borderId="0" xfId="1" applyNumberFormat="1" applyFont="1" applyFill="1" applyBorder="1" applyAlignment="1" applyProtection="1">
      <alignment horizontal="right" vertical="top"/>
      <protection locked="0"/>
    </xf>
    <xf numFmtId="164" fontId="6" fillId="3" borderId="0" xfId="1" applyNumberFormat="1" applyFont="1" applyFill="1" applyBorder="1" applyAlignment="1" applyProtection="1">
      <alignment vertical="center"/>
      <protection locked="0"/>
    </xf>
    <xf numFmtId="164" fontId="2" fillId="0" borderId="8" xfId="1" applyNumberFormat="1" applyFont="1" applyBorder="1"/>
    <xf numFmtId="164" fontId="2" fillId="3" borderId="9" xfId="3" applyNumberFormat="1" applyFont="1" applyFill="1" applyBorder="1"/>
    <xf numFmtId="164" fontId="2" fillId="0" borderId="8" xfId="3" applyNumberFormat="1" applyFont="1" applyBorder="1"/>
    <xf numFmtId="0" fontId="2" fillId="0" borderId="3" xfId="0" applyFont="1" applyBorder="1"/>
    <xf numFmtId="0" fontId="3" fillId="0" borderId="3" xfId="0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57">
    <cellStyle name="Euro" xfId="4" xr:uid="{00000000-0005-0000-0000-000000000000}"/>
    <cellStyle name="Euro 2" xfId="5" xr:uid="{00000000-0005-0000-0000-000001000000}"/>
    <cellStyle name="Hipervínculo 2" xfId="6" xr:uid="{00000000-0005-0000-0000-000002000000}"/>
    <cellStyle name="Millares 2" xfId="7" xr:uid="{00000000-0005-0000-0000-000003000000}"/>
    <cellStyle name="Millares 2 2" xfId="8" xr:uid="{00000000-0005-0000-0000-000004000000}"/>
    <cellStyle name="Millares 2 2 2" xfId="9" xr:uid="{00000000-0005-0000-0000-000005000000}"/>
    <cellStyle name="Millares 2 2 2 2" xfId="10" xr:uid="{00000000-0005-0000-0000-000006000000}"/>
    <cellStyle name="Millares 3" xfId="11" xr:uid="{00000000-0005-0000-0000-000007000000}"/>
    <cellStyle name="Millares 4" xfId="12" xr:uid="{00000000-0005-0000-0000-000008000000}"/>
    <cellStyle name="Millares 4 2" xfId="13" xr:uid="{00000000-0005-0000-0000-000009000000}"/>
    <cellStyle name="Moneda" xfId="1" builtinId="4"/>
    <cellStyle name="Moneda 2" xfId="14" xr:uid="{00000000-0005-0000-0000-00000B000000}"/>
    <cellStyle name="Moneda 2 2" xfId="15" xr:uid="{00000000-0005-0000-0000-00000C000000}"/>
    <cellStyle name="Normal" xfId="0" builtinId="0"/>
    <cellStyle name="Normal 15" xfId="3" xr:uid="{00000000-0005-0000-0000-00000E000000}"/>
    <cellStyle name="Normal 2" xfId="16" xr:uid="{00000000-0005-0000-0000-00000F000000}"/>
    <cellStyle name="Normal 2 13" xfId="17" xr:uid="{00000000-0005-0000-0000-000010000000}"/>
    <cellStyle name="Normal 2 2" xfId="2" xr:uid="{00000000-0005-0000-0000-000011000000}"/>
    <cellStyle name="Normal 2 3" xfId="18" xr:uid="{00000000-0005-0000-0000-000012000000}"/>
    <cellStyle name="Normal 3" xfId="19" xr:uid="{00000000-0005-0000-0000-000013000000}"/>
    <cellStyle name="Normal 4" xfId="20" xr:uid="{00000000-0005-0000-0000-000014000000}"/>
    <cellStyle name="Normal 5" xfId="21" xr:uid="{00000000-0005-0000-0000-000015000000}"/>
    <cellStyle name="Normal 6" xfId="22" xr:uid="{00000000-0005-0000-0000-000016000000}"/>
    <cellStyle name="Normal 6 2" xfId="23" xr:uid="{00000000-0005-0000-0000-000017000000}"/>
    <cellStyle name="Normal 6 2 2" xfId="24" xr:uid="{00000000-0005-0000-0000-000018000000}"/>
    <cellStyle name="Normal 6 3" xfId="25" xr:uid="{00000000-0005-0000-0000-000019000000}"/>
    <cellStyle name="Normal 6 3 2" xfId="26" xr:uid="{00000000-0005-0000-0000-00001A000000}"/>
    <cellStyle name="Normal 6 4" xfId="27" xr:uid="{00000000-0005-0000-0000-00001B000000}"/>
    <cellStyle name="Normal 6 4 2" xfId="28" xr:uid="{00000000-0005-0000-0000-00001C000000}"/>
    <cellStyle name="Normal 6 5" xfId="29" xr:uid="{00000000-0005-0000-0000-00001D000000}"/>
    <cellStyle name="Normal 6 5 2" xfId="30" xr:uid="{00000000-0005-0000-0000-00001E000000}"/>
    <cellStyle name="Normal 6 6" xfId="31" xr:uid="{00000000-0005-0000-0000-00001F000000}"/>
    <cellStyle name="Normal 6 6 2" xfId="32" xr:uid="{00000000-0005-0000-0000-000020000000}"/>
    <cellStyle name="Normal 6 6 2 2" xfId="33" xr:uid="{00000000-0005-0000-0000-000021000000}"/>
    <cellStyle name="Normal 6 6 3" xfId="34" xr:uid="{00000000-0005-0000-0000-000022000000}"/>
    <cellStyle name="Normal 6 7" xfId="35" xr:uid="{00000000-0005-0000-0000-000023000000}"/>
    <cellStyle name="Normal 6 8" xfId="36" xr:uid="{00000000-0005-0000-0000-000024000000}"/>
    <cellStyle name="Normal 7" xfId="37" xr:uid="{00000000-0005-0000-0000-000025000000}"/>
    <cellStyle name="Normal 7 2" xfId="38" xr:uid="{00000000-0005-0000-0000-000026000000}"/>
    <cellStyle name="Normal 7 2 2" xfId="39" xr:uid="{00000000-0005-0000-0000-000027000000}"/>
    <cellStyle name="Normal 7 3" xfId="40" xr:uid="{00000000-0005-0000-0000-000028000000}"/>
    <cellStyle name="Normal 7 3 2" xfId="41" xr:uid="{00000000-0005-0000-0000-000029000000}"/>
    <cellStyle name="Normal 7 4" xfId="42" xr:uid="{00000000-0005-0000-0000-00002A000000}"/>
    <cellStyle name="Normal 7 4 2" xfId="43" xr:uid="{00000000-0005-0000-0000-00002B000000}"/>
    <cellStyle name="Normal 7 5" xfId="44" xr:uid="{00000000-0005-0000-0000-00002C000000}"/>
    <cellStyle name="Normal 8" xfId="45" xr:uid="{00000000-0005-0000-0000-00002D000000}"/>
    <cellStyle name="Normal 8 2" xfId="46" xr:uid="{00000000-0005-0000-0000-00002E000000}"/>
    <cellStyle name="Normal 8 3" xfId="47" xr:uid="{00000000-0005-0000-0000-00002F000000}"/>
    <cellStyle name="Normal 8 4" xfId="48" xr:uid="{00000000-0005-0000-0000-000030000000}"/>
    <cellStyle name="Normal 9" xfId="49" xr:uid="{00000000-0005-0000-0000-000031000000}"/>
    <cellStyle name="Normal 9 2" xfId="50" xr:uid="{00000000-0005-0000-0000-000032000000}"/>
    <cellStyle name="Normal 9 2 2" xfId="51" xr:uid="{00000000-0005-0000-0000-000033000000}"/>
    <cellStyle name="Normal 9 3" xfId="52" xr:uid="{00000000-0005-0000-0000-000034000000}"/>
    <cellStyle name="Normal 9 3 2" xfId="53" xr:uid="{00000000-0005-0000-0000-000035000000}"/>
    <cellStyle name="Normal 9 4" xfId="54" xr:uid="{00000000-0005-0000-0000-000036000000}"/>
    <cellStyle name="Porcentaje 2" xfId="55" xr:uid="{00000000-0005-0000-0000-000037000000}"/>
    <cellStyle name="Porcentual 2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J97"/>
  <sheetViews>
    <sheetView showGridLines="0" showZeros="0" tabSelected="1" view="pageBreakPreview" topLeftCell="D76" zoomScale="90" zoomScaleSheetLayoutView="90" workbookViewId="0">
      <selection activeCell="K94" sqref="K94"/>
    </sheetView>
  </sheetViews>
  <sheetFormatPr baseColWidth="10" defaultRowHeight="16.5" x14ac:dyDescent="0.3"/>
  <cols>
    <col min="1" max="1" width="4.7109375" style="2" customWidth="1"/>
    <col min="2" max="2" width="67.140625" style="2" customWidth="1"/>
    <col min="3" max="3" width="27.7109375" style="2" customWidth="1"/>
    <col min="4" max="4" width="9" style="2" customWidth="1"/>
    <col min="5" max="5" width="1.7109375" style="2" customWidth="1"/>
    <col min="6" max="6" width="23.85546875" style="2" customWidth="1"/>
    <col min="7" max="7" width="9.140625" style="2" customWidth="1"/>
    <col min="8" max="8" width="1.42578125" style="2" customWidth="1"/>
    <col min="9" max="9" width="24.5703125" style="2" customWidth="1"/>
    <col min="10" max="10" width="11.85546875" style="2" customWidth="1"/>
    <col min="11" max="254" width="11.42578125" style="2" customWidth="1"/>
    <col min="255" max="16384" width="11.42578125" style="2"/>
  </cols>
  <sheetData>
    <row r="1" spans="1:10" x14ac:dyDescent="0.3">
      <c r="A1" s="1"/>
      <c r="B1" s="1"/>
      <c r="D1" s="1"/>
      <c r="E1" s="1"/>
      <c r="F1" s="1"/>
      <c r="G1" s="1"/>
      <c r="H1" s="1"/>
      <c r="I1" s="3"/>
      <c r="J1" s="3"/>
    </row>
    <row r="2" spans="1:10" x14ac:dyDescent="0.3">
      <c r="A2" s="3" t="s">
        <v>0</v>
      </c>
      <c r="B2" s="1"/>
      <c r="C2" s="3"/>
      <c r="D2" s="1"/>
      <c r="E2" s="1"/>
      <c r="G2" s="1"/>
      <c r="H2" s="1"/>
      <c r="I2" s="1"/>
    </row>
    <row r="3" spans="1:10" x14ac:dyDescent="0.3">
      <c r="A3" s="3"/>
      <c r="B3" s="1"/>
      <c r="C3" s="1"/>
      <c r="D3" s="1"/>
      <c r="E3" s="1"/>
      <c r="F3" s="1"/>
      <c r="G3" s="1"/>
      <c r="H3" s="1"/>
      <c r="I3" s="1"/>
    </row>
    <row r="4" spans="1:10" ht="7.5" customHeight="1" x14ac:dyDescent="0.3"/>
    <row r="5" spans="1:10" x14ac:dyDescent="0.3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32.25" customHeight="1" x14ac:dyDescent="0.3">
      <c r="A7" s="34" t="s">
        <v>2</v>
      </c>
      <c r="B7" s="34"/>
      <c r="C7" s="34">
        <v>2018</v>
      </c>
      <c r="D7" s="34"/>
      <c r="E7" s="4"/>
      <c r="F7" s="35">
        <v>2017</v>
      </c>
      <c r="G7" s="35"/>
      <c r="H7" s="4"/>
      <c r="I7" s="34" t="s">
        <v>3</v>
      </c>
      <c r="J7" s="34"/>
    </row>
    <row r="8" spans="1:10" ht="13.5" customHeight="1" x14ac:dyDescent="0.3">
      <c r="A8" s="34"/>
      <c r="B8" s="34"/>
      <c r="C8" s="4" t="s">
        <v>4</v>
      </c>
      <c r="D8" s="4" t="s">
        <v>5</v>
      </c>
      <c r="E8" s="4"/>
      <c r="F8" s="4" t="s">
        <v>4</v>
      </c>
      <c r="G8" s="4" t="s">
        <v>5</v>
      </c>
      <c r="H8" s="4"/>
      <c r="I8" s="4" t="s">
        <v>4</v>
      </c>
      <c r="J8" s="4" t="s">
        <v>5</v>
      </c>
    </row>
    <row r="9" spans="1:10" s="9" customFormat="1" ht="12.75" customHeight="1" x14ac:dyDescent="0.3">
      <c r="A9" s="5"/>
      <c r="B9" s="6"/>
      <c r="C9" s="7"/>
      <c r="D9" s="7"/>
      <c r="E9" s="7"/>
      <c r="F9" s="8"/>
      <c r="G9" s="8"/>
      <c r="H9" s="8"/>
      <c r="I9" s="8"/>
      <c r="J9" s="8"/>
    </row>
    <row r="10" spans="1:10" ht="14.1" customHeight="1" x14ac:dyDescent="0.3">
      <c r="A10" s="10" t="s">
        <v>6</v>
      </c>
      <c r="B10" s="11"/>
      <c r="C10" s="12">
        <f>SUM(C16:C26)</f>
        <v>56102562.700000003</v>
      </c>
      <c r="D10" s="13">
        <f>SUM(D14:D26)</f>
        <v>1</v>
      </c>
      <c r="E10" s="14"/>
      <c r="F10" s="12">
        <f>SUM(F16:F26)</f>
        <v>54639871.789999999</v>
      </c>
      <c r="G10" s="13">
        <f>SUM(G14:G26)</f>
        <v>1</v>
      </c>
      <c r="H10" s="14"/>
      <c r="I10" s="15">
        <f>C10-F10</f>
        <v>1462690.9100000039</v>
      </c>
      <c r="J10" s="13">
        <f>SUM(J14:J26)</f>
        <v>0.99999999999999756</v>
      </c>
    </row>
    <row r="11" spans="1:10" ht="14.1" customHeight="1" x14ac:dyDescent="0.3">
      <c r="A11" s="10" t="s">
        <v>7</v>
      </c>
      <c r="B11" s="11"/>
      <c r="C11" s="15"/>
      <c r="D11" s="13"/>
      <c r="E11" s="14"/>
      <c r="F11" s="15"/>
      <c r="G11" s="13"/>
      <c r="H11" s="14"/>
      <c r="I11" s="15">
        <f t="shared" ref="I11:I74" si="0">C11-F11</f>
        <v>0</v>
      </c>
      <c r="J11" s="13"/>
    </row>
    <row r="12" spans="1:10" ht="14.1" customHeight="1" x14ac:dyDescent="0.3">
      <c r="A12" s="16" t="s">
        <v>8</v>
      </c>
      <c r="B12" s="11"/>
      <c r="C12" s="15"/>
      <c r="D12" s="13"/>
      <c r="E12" s="14"/>
      <c r="F12" s="15"/>
      <c r="G12" s="13"/>
      <c r="H12" s="14"/>
      <c r="I12" s="15">
        <f t="shared" si="0"/>
        <v>0</v>
      </c>
      <c r="J12" s="13"/>
    </row>
    <row r="13" spans="1:10" ht="14.1" customHeight="1" x14ac:dyDescent="0.3">
      <c r="A13" s="16" t="s">
        <v>9</v>
      </c>
      <c r="B13" s="11"/>
      <c r="C13" s="15"/>
      <c r="D13" s="13"/>
      <c r="E13" s="14"/>
      <c r="F13" s="15"/>
      <c r="G13" s="13"/>
      <c r="H13" s="14"/>
      <c r="I13" s="15">
        <f t="shared" si="0"/>
        <v>0</v>
      </c>
      <c r="J13" s="13"/>
    </row>
    <row r="14" spans="1:10" ht="14.1" customHeight="1" x14ac:dyDescent="0.3">
      <c r="A14" s="16" t="s">
        <v>10</v>
      </c>
      <c r="B14" s="11"/>
      <c r="C14" s="15"/>
      <c r="D14" s="13"/>
      <c r="E14" s="14"/>
      <c r="F14" s="15"/>
      <c r="G14" s="13"/>
      <c r="H14" s="14"/>
      <c r="I14" s="15">
        <f t="shared" si="0"/>
        <v>0</v>
      </c>
      <c r="J14" s="13"/>
    </row>
    <row r="15" spans="1:10" ht="14.1" customHeight="1" x14ac:dyDescent="0.3">
      <c r="A15" s="16" t="s">
        <v>11</v>
      </c>
      <c r="B15" s="11"/>
      <c r="C15" s="15"/>
      <c r="D15" s="13"/>
      <c r="E15" s="14"/>
      <c r="F15" s="15"/>
      <c r="G15" s="13"/>
      <c r="H15" s="14"/>
      <c r="I15" s="15">
        <f t="shared" si="0"/>
        <v>0</v>
      </c>
      <c r="J15" s="13"/>
    </row>
    <row r="16" spans="1:10" ht="14.1" customHeight="1" x14ac:dyDescent="0.3">
      <c r="A16" s="17" t="s">
        <v>12</v>
      </c>
      <c r="B16" s="17"/>
      <c r="C16" s="15"/>
      <c r="D16" s="13"/>
      <c r="E16" s="14"/>
      <c r="F16" s="15"/>
      <c r="G16" s="13"/>
      <c r="H16" s="14"/>
      <c r="I16" s="15">
        <f t="shared" si="0"/>
        <v>0</v>
      </c>
      <c r="J16" s="13"/>
    </row>
    <row r="17" spans="1:10" ht="14.1" customHeight="1" x14ac:dyDescent="0.3">
      <c r="A17" s="17" t="s">
        <v>13</v>
      </c>
      <c r="B17" s="17"/>
      <c r="C17" s="18">
        <v>5004575.2</v>
      </c>
      <c r="D17" s="13">
        <f>C17/C10</f>
        <v>8.9204039158802984E-2</v>
      </c>
      <c r="E17" s="14"/>
      <c r="F17" s="18">
        <v>4769152.1100000003</v>
      </c>
      <c r="G17" s="13">
        <f>F17/F10</f>
        <v>8.7283369337496031E-2</v>
      </c>
      <c r="H17" s="14"/>
      <c r="I17" s="15">
        <f t="shared" si="0"/>
        <v>235423.08999999985</v>
      </c>
      <c r="J17" s="13">
        <f>I17/I10</f>
        <v>0.16095204283453107</v>
      </c>
    </row>
    <row r="18" spans="1:10" ht="14.1" customHeight="1" x14ac:dyDescent="0.3">
      <c r="A18" s="16" t="s">
        <v>14</v>
      </c>
      <c r="B18" s="11"/>
      <c r="C18" s="15"/>
      <c r="D18" s="13"/>
      <c r="E18" s="14"/>
      <c r="F18" s="15"/>
      <c r="G18" s="13"/>
      <c r="H18" s="14"/>
      <c r="I18" s="15">
        <f t="shared" si="0"/>
        <v>0</v>
      </c>
      <c r="J18" s="13"/>
    </row>
    <row r="19" spans="1:10" ht="14.1" customHeight="1" x14ac:dyDescent="0.3">
      <c r="A19" s="16" t="s">
        <v>15</v>
      </c>
      <c r="B19" s="11"/>
      <c r="C19" s="15"/>
      <c r="D19" s="13"/>
      <c r="E19" s="14"/>
      <c r="F19" s="15"/>
      <c r="G19" s="13"/>
      <c r="H19" s="14"/>
      <c r="I19" s="15">
        <f t="shared" si="0"/>
        <v>0</v>
      </c>
      <c r="J19" s="13"/>
    </row>
    <row r="20" spans="1:10" ht="14.1" customHeight="1" x14ac:dyDescent="0.3">
      <c r="A20" s="16"/>
      <c r="B20" s="11"/>
      <c r="C20" s="15"/>
      <c r="D20" s="13"/>
      <c r="E20" s="14"/>
      <c r="F20" s="15"/>
      <c r="G20" s="13"/>
      <c r="H20" s="14"/>
      <c r="I20" s="15">
        <f t="shared" si="0"/>
        <v>0</v>
      </c>
      <c r="J20" s="13"/>
    </row>
    <row r="21" spans="1:10" ht="14.1" customHeight="1" x14ac:dyDescent="0.3">
      <c r="A21" s="10" t="s">
        <v>16</v>
      </c>
      <c r="B21" s="11"/>
      <c r="C21" s="15"/>
      <c r="D21" s="13"/>
      <c r="E21" s="14"/>
      <c r="F21" s="15"/>
      <c r="G21" s="13"/>
      <c r="H21" s="14"/>
      <c r="I21" s="15">
        <f t="shared" si="0"/>
        <v>0</v>
      </c>
      <c r="J21" s="13"/>
    </row>
    <row r="22" spans="1:10" ht="14.1" customHeight="1" x14ac:dyDescent="0.3">
      <c r="A22" s="16"/>
      <c r="B22" s="11" t="s">
        <v>17</v>
      </c>
      <c r="C22" s="15"/>
      <c r="D22" s="13"/>
      <c r="E22" s="14"/>
      <c r="F22" s="15"/>
      <c r="G22" s="13"/>
      <c r="H22" s="14"/>
      <c r="I22" s="15">
        <f t="shared" si="0"/>
        <v>0</v>
      </c>
      <c r="J22" s="13"/>
    </row>
    <row r="23" spans="1:10" ht="14.1" customHeight="1" x14ac:dyDescent="0.3">
      <c r="A23" s="16"/>
      <c r="B23" s="11" t="s">
        <v>18</v>
      </c>
      <c r="C23" s="15"/>
      <c r="D23" s="13"/>
      <c r="E23" s="14"/>
      <c r="F23" s="15"/>
      <c r="G23" s="13"/>
      <c r="H23" s="14"/>
      <c r="I23" s="15">
        <f t="shared" si="0"/>
        <v>0</v>
      </c>
      <c r="J23" s="13"/>
    </row>
    <row r="24" spans="1:10" ht="14.1" customHeight="1" x14ac:dyDescent="0.3">
      <c r="A24" s="16"/>
      <c r="B24" s="11" t="s">
        <v>19</v>
      </c>
      <c r="C24" s="15"/>
      <c r="D24" s="13">
        <f>C24/C10</f>
        <v>0</v>
      </c>
      <c r="E24" s="14"/>
      <c r="F24" s="15">
        <v>1017508</v>
      </c>
      <c r="G24" s="13">
        <f>F24/F10</f>
        <v>1.8622078834859581E-2</v>
      </c>
      <c r="H24" s="14"/>
      <c r="I24" s="15">
        <f t="shared" si="0"/>
        <v>-1017508</v>
      </c>
      <c r="J24" s="13">
        <f>I24/I10</f>
        <v>-0.69564115907440571</v>
      </c>
    </row>
    <row r="25" spans="1:10" ht="14.1" customHeight="1" x14ac:dyDescent="0.3">
      <c r="A25" s="16"/>
      <c r="B25" s="11"/>
      <c r="C25" s="15"/>
      <c r="D25" s="13"/>
      <c r="E25" s="14"/>
      <c r="F25" s="15"/>
      <c r="G25" s="13"/>
      <c r="H25" s="14"/>
      <c r="I25" s="15">
        <f t="shared" si="0"/>
        <v>0</v>
      </c>
      <c r="J25" s="13"/>
    </row>
    <row r="26" spans="1:10" ht="14.1" customHeight="1" x14ac:dyDescent="0.3">
      <c r="A26" s="10" t="s">
        <v>20</v>
      </c>
      <c r="B26" s="11"/>
      <c r="C26" s="15">
        <f>SUM(C27:C31)</f>
        <v>51097987.5</v>
      </c>
      <c r="D26" s="13">
        <f>C26/C10</f>
        <v>0.91079596084119696</v>
      </c>
      <c r="E26" s="14"/>
      <c r="F26" s="15">
        <f>SUM(F27:F31)</f>
        <v>48853211.68</v>
      </c>
      <c r="G26" s="13">
        <f>F26/F10</f>
        <v>0.89409455182764441</v>
      </c>
      <c r="H26" s="14"/>
      <c r="I26" s="15">
        <f t="shared" si="0"/>
        <v>2244775.8200000003</v>
      </c>
      <c r="J26" s="13">
        <f>I26/I10</f>
        <v>1.5346891162398721</v>
      </c>
    </row>
    <row r="27" spans="1:10" ht="14.1" customHeight="1" x14ac:dyDescent="0.3">
      <c r="A27" s="16"/>
      <c r="B27" s="11" t="s">
        <v>21</v>
      </c>
      <c r="C27" s="18">
        <f>19756484.44+6389204.09</f>
        <v>26145688.530000001</v>
      </c>
      <c r="D27" s="13">
        <f>C27/C26</f>
        <v>0.51167746146558124</v>
      </c>
      <c r="E27" s="14"/>
      <c r="F27" s="19">
        <v>24218325.68</v>
      </c>
      <c r="G27" s="13">
        <f>F27/F26</f>
        <v>0.49573661274586645</v>
      </c>
      <c r="H27" s="14"/>
      <c r="I27" s="15">
        <f t="shared" si="0"/>
        <v>1927362.8500000015</v>
      </c>
      <c r="J27" s="13">
        <f>I27/I26</f>
        <v>0.85859925647274715</v>
      </c>
    </row>
    <row r="28" spans="1:10" ht="14.1" customHeight="1" x14ac:dyDescent="0.3">
      <c r="A28" s="16"/>
      <c r="B28" s="11" t="s">
        <v>22</v>
      </c>
      <c r="C28" s="15"/>
      <c r="D28" s="13"/>
      <c r="E28" s="14"/>
      <c r="F28" s="19"/>
      <c r="G28" s="13"/>
      <c r="H28" s="14"/>
      <c r="I28" s="15">
        <f t="shared" si="0"/>
        <v>0</v>
      </c>
      <c r="J28" s="13"/>
    </row>
    <row r="29" spans="1:10" ht="14.1" customHeight="1" x14ac:dyDescent="0.3">
      <c r="A29" s="16"/>
      <c r="B29" s="11" t="s">
        <v>23</v>
      </c>
      <c r="C29" s="18">
        <v>24952298.969999999</v>
      </c>
      <c r="D29" s="13">
        <f>C29/C26</f>
        <v>0.48832253853441876</v>
      </c>
      <c r="E29" s="14"/>
      <c r="F29" s="19">
        <v>24634886</v>
      </c>
      <c r="G29" s="13">
        <f>F29/F26</f>
        <v>0.50426338725413355</v>
      </c>
      <c r="H29" s="14"/>
      <c r="I29" s="15">
        <f t="shared" si="0"/>
        <v>317412.96999999881</v>
      </c>
      <c r="J29" s="13">
        <f>I29/I26</f>
        <v>0.14140074352725288</v>
      </c>
    </row>
    <row r="30" spans="1:10" ht="14.1" customHeight="1" x14ac:dyDescent="0.3">
      <c r="A30" s="16"/>
      <c r="B30" s="11" t="s">
        <v>24</v>
      </c>
      <c r="C30" s="15"/>
      <c r="D30" s="13"/>
      <c r="E30" s="14"/>
      <c r="F30" s="15"/>
      <c r="G30" s="13"/>
      <c r="H30" s="14"/>
      <c r="I30" s="15">
        <f t="shared" si="0"/>
        <v>0</v>
      </c>
      <c r="J30" s="13"/>
    </row>
    <row r="31" spans="1:10" ht="14.1" customHeight="1" x14ac:dyDescent="0.3">
      <c r="A31" s="16"/>
      <c r="B31" s="11" t="s">
        <v>25</v>
      </c>
      <c r="C31" s="15"/>
      <c r="D31" s="13"/>
      <c r="E31" s="14"/>
      <c r="F31" s="15"/>
      <c r="G31" s="13"/>
      <c r="H31" s="14"/>
      <c r="I31" s="15">
        <f t="shared" si="0"/>
        <v>0</v>
      </c>
      <c r="J31" s="13"/>
    </row>
    <row r="32" spans="1:10" ht="14.1" customHeight="1" x14ac:dyDescent="0.3">
      <c r="A32" s="16"/>
      <c r="B32" s="11"/>
      <c r="C32" s="15"/>
      <c r="D32" s="13"/>
      <c r="E32" s="14"/>
      <c r="F32" s="15"/>
      <c r="G32" s="13"/>
      <c r="H32" s="14"/>
      <c r="I32" s="15">
        <f t="shared" si="0"/>
        <v>0</v>
      </c>
      <c r="J32" s="13"/>
    </row>
    <row r="33" spans="1:10" ht="14.1" customHeight="1" x14ac:dyDescent="0.3">
      <c r="A33" s="10" t="s">
        <v>26</v>
      </c>
      <c r="B33" s="11"/>
      <c r="C33" s="15"/>
      <c r="D33" s="13"/>
      <c r="E33" s="14"/>
      <c r="F33" s="15"/>
      <c r="G33" s="13"/>
      <c r="H33" s="14"/>
      <c r="I33" s="15">
        <f t="shared" si="0"/>
        <v>0</v>
      </c>
      <c r="J33" s="13"/>
    </row>
    <row r="34" spans="1:10" ht="14.1" customHeight="1" x14ac:dyDescent="0.3">
      <c r="A34" s="16"/>
      <c r="B34" s="11"/>
      <c r="C34" s="15"/>
      <c r="D34" s="13"/>
      <c r="E34" s="14"/>
      <c r="F34" s="15"/>
      <c r="G34" s="13"/>
      <c r="H34" s="14"/>
      <c r="I34" s="15">
        <f t="shared" si="0"/>
        <v>0</v>
      </c>
      <c r="J34" s="13"/>
    </row>
    <row r="35" spans="1:10" ht="14.1" customHeight="1" x14ac:dyDescent="0.3">
      <c r="A35" s="10" t="s">
        <v>27</v>
      </c>
      <c r="B35" s="11"/>
      <c r="C35" s="19">
        <f>SUM(C36:C54)</f>
        <v>55641497.869999997</v>
      </c>
      <c r="D35" s="13">
        <f>SUM(D36:D54)</f>
        <v>1.0000000000000002</v>
      </c>
      <c r="E35" s="14"/>
      <c r="F35" s="19">
        <f>SUM(F36:F54)</f>
        <v>57080860.740000002</v>
      </c>
      <c r="G35" s="13">
        <f>SUM(G36:G54)</f>
        <v>1</v>
      </c>
      <c r="H35" s="14"/>
      <c r="I35" s="15">
        <f t="shared" si="0"/>
        <v>-1439362.8700000048</v>
      </c>
      <c r="J35" s="13">
        <f>SUM(J36:J54)</f>
        <v>0.99999999999999512</v>
      </c>
    </row>
    <row r="36" spans="1:10" ht="14.1" customHeight="1" x14ac:dyDescent="0.3">
      <c r="A36" s="16" t="s">
        <v>28</v>
      </c>
      <c r="B36" s="11"/>
      <c r="C36" s="20">
        <v>44483939.020000003</v>
      </c>
      <c r="D36" s="13">
        <f>C36/C35</f>
        <v>0.79947414650719228</v>
      </c>
      <c r="E36" s="14"/>
      <c r="F36" s="21">
        <v>41466005.390000001</v>
      </c>
      <c r="G36" s="13">
        <f>F36/F35</f>
        <v>0.72644323951026668</v>
      </c>
      <c r="H36" s="14"/>
      <c r="I36" s="15">
        <f t="shared" si="0"/>
        <v>3017933.6300000027</v>
      </c>
      <c r="J36" s="13">
        <f>I36/I35</f>
        <v>-2.0967149374917478</v>
      </c>
    </row>
    <row r="37" spans="1:10" ht="14.1" customHeight="1" x14ac:dyDescent="0.3">
      <c r="A37" s="16" t="s">
        <v>29</v>
      </c>
      <c r="B37" s="11"/>
      <c r="C37" s="22">
        <v>3512441.69</v>
      </c>
      <c r="D37" s="13">
        <f>C37/C35</f>
        <v>6.3126296459639145E-2</v>
      </c>
      <c r="E37" s="14"/>
      <c r="F37" s="21">
        <v>3311721.57</v>
      </c>
      <c r="G37" s="13">
        <f>F37/F35</f>
        <v>5.8018073432436465E-2</v>
      </c>
      <c r="H37" s="14"/>
      <c r="I37" s="15">
        <f t="shared" si="0"/>
        <v>200720.12000000011</v>
      </c>
      <c r="J37" s="13">
        <f>I37/I35</f>
        <v>-0.13945067236589162</v>
      </c>
    </row>
    <row r="38" spans="1:10" ht="14.1" customHeight="1" x14ac:dyDescent="0.3">
      <c r="A38" s="16" t="s">
        <v>30</v>
      </c>
      <c r="B38" s="11"/>
      <c r="C38" s="22">
        <v>7361137.1599999992</v>
      </c>
      <c r="D38" s="13">
        <f>C38/C35</f>
        <v>0.13229581233054608</v>
      </c>
      <c r="E38" s="14"/>
      <c r="F38" s="21">
        <v>7491285.1799999997</v>
      </c>
      <c r="G38" s="13">
        <f>F38/F35</f>
        <v>0.13123987765570613</v>
      </c>
      <c r="H38" s="14"/>
      <c r="I38" s="15">
        <f t="shared" si="0"/>
        <v>-130148.02000000048</v>
      </c>
      <c r="J38" s="13">
        <f>I38/I35</f>
        <v>9.0420576153947926E-2</v>
      </c>
    </row>
    <row r="39" spans="1:10" ht="14.1" customHeight="1" x14ac:dyDescent="0.3">
      <c r="A39" s="16" t="s">
        <v>20</v>
      </c>
      <c r="B39" s="11"/>
      <c r="C39" s="15"/>
      <c r="D39" s="13"/>
      <c r="E39" s="14"/>
      <c r="F39" s="19"/>
      <c r="G39" s="13"/>
      <c r="H39" s="14"/>
      <c r="I39" s="15">
        <f t="shared" si="0"/>
        <v>0</v>
      </c>
      <c r="J39" s="13"/>
    </row>
    <row r="40" spans="1:10" ht="14.1" customHeight="1" x14ac:dyDescent="0.3">
      <c r="A40" s="16"/>
      <c r="B40" s="11" t="s">
        <v>31</v>
      </c>
      <c r="C40" s="15"/>
      <c r="D40" s="13"/>
      <c r="E40" s="14"/>
      <c r="F40" s="15"/>
      <c r="G40" s="13"/>
      <c r="H40" s="14"/>
      <c r="I40" s="15">
        <f t="shared" si="0"/>
        <v>0</v>
      </c>
      <c r="J40" s="13"/>
    </row>
    <row r="41" spans="1:10" ht="14.1" customHeight="1" x14ac:dyDescent="0.3">
      <c r="A41" s="16"/>
      <c r="B41" s="11" t="s">
        <v>32</v>
      </c>
      <c r="C41" s="15"/>
      <c r="D41" s="13"/>
      <c r="E41" s="14"/>
      <c r="F41" s="15"/>
      <c r="G41" s="13"/>
      <c r="H41" s="14"/>
      <c r="I41" s="15">
        <f t="shared" si="0"/>
        <v>0</v>
      </c>
      <c r="J41" s="13"/>
    </row>
    <row r="42" spans="1:10" ht="14.1" customHeight="1" x14ac:dyDescent="0.3">
      <c r="A42" s="16"/>
      <c r="B42" s="11" t="s">
        <v>33</v>
      </c>
      <c r="C42" s="23"/>
      <c r="D42" s="13"/>
      <c r="E42" s="14"/>
      <c r="F42" s="24"/>
      <c r="G42" s="13"/>
      <c r="H42" s="14"/>
      <c r="I42" s="15">
        <f t="shared" si="0"/>
        <v>0</v>
      </c>
      <c r="J42" s="13"/>
    </row>
    <row r="43" spans="1:10" ht="14.1" customHeight="1" x14ac:dyDescent="0.3">
      <c r="A43" s="16"/>
      <c r="B43" s="11" t="s">
        <v>24</v>
      </c>
      <c r="C43" s="23">
        <v>283980</v>
      </c>
      <c r="D43" s="13">
        <f>C43/C35</f>
        <v>5.1037447026226149E-3</v>
      </c>
      <c r="E43" s="14"/>
      <c r="F43" s="21">
        <v>340660</v>
      </c>
      <c r="G43" s="13">
        <f>F43/F35</f>
        <v>5.9680249313633594E-3</v>
      </c>
      <c r="H43" s="14"/>
      <c r="I43" s="15">
        <f t="shared" si="0"/>
        <v>-56680</v>
      </c>
      <c r="J43" s="13">
        <f>I43/I35</f>
        <v>3.9378534198259409E-2</v>
      </c>
    </row>
    <row r="44" spans="1:10" ht="14.1" customHeight="1" x14ac:dyDescent="0.3">
      <c r="A44" s="16"/>
      <c r="B44" s="11" t="s">
        <v>25</v>
      </c>
      <c r="C44" s="15"/>
      <c r="D44" s="13"/>
      <c r="E44" s="14"/>
      <c r="F44" s="15"/>
      <c r="G44" s="13"/>
      <c r="H44" s="14"/>
      <c r="I44" s="15">
        <f t="shared" si="0"/>
        <v>0</v>
      </c>
      <c r="J44" s="13"/>
    </row>
    <row r="45" spans="1:10" ht="14.1" customHeight="1" x14ac:dyDescent="0.3">
      <c r="A45" s="16"/>
      <c r="B45" s="11" t="s">
        <v>34</v>
      </c>
      <c r="C45" s="15"/>
      <c r="D45" s="13"/>
      <c r="E45" s="14"/>
      <c r="F45" s="15"/>
      <c r="G45" s="13"/>
      <c r="H45" s="14"/>
      <c r="I45" s="15">
        <f t="shared" si="0"/>
        <v>0</v>
      </c>
      <c r="J45" s="13"/>
    </row>
    <row r="46" spans="1:10" ht="14.1" customHeight="1" x14ac:dyDescent="0.3">
      <c r="A46" s="16"/>
      <c r="B46" s="11" t="s">
        <v>35</v>
      </c>
      <c r="C46" s="15"/>
      <c r="D46" s="13"/>
      <c r="E46" s="14"/>
      <c r="F46" s="15"/>
      <c r="G46" s="13"/>
      <c r="H46" s="14"/>
      <c r="I46" s="15">
        <f t="shared" si="0"/>
        <v>0</v>
      </c>
      <c r="J46" s="13"/>
    </row>
    <row r="47" spans="1:10" ht="14.1" customHeight="1" x14ac:dyDescent="0.3">
      <c r="A47" s="16"/>
      <c r="B47" s="11" t="s">
        <v>36</v>
      </c>
      <c r="C47" s="15"/>
      <c r="D47" s="13"/>
      <c r="E47" s="14"/>
      <c r="F47" s="15"/>
      <c r="G47" s="13"/>
      <c r="H47" s="14"/>
      <c r="I47" s="15">
        <f t="shared" si="0"/>
        <v>0</v>
      </c>
      <c r="J47" s="13"/>
    </row>
    <row r="48" spans="1:10" ht="14.1" customHeight="1" x14ac:dyDescent="0.3">
      <c r="A48" s="16"/>
      <c r="B48" s="11" t="s">
        <v>37</v>
      </c>
      <c r="C48" s="15"/>
      <c r="D48" s="13"/>
      <c r="E48" s="14"/>
      <c r="F48" s="15"/>
      <c r="G48" s="13"/>
      <c r="H48" s="14"/>
      <c r="I48" s="15">
        <f t="shared" si="0"/>
        <v>0</v>
      </c>
      <c r="J48" s="13"/>
    </row>
    <row r="49" spans="1:10" ht="14.1" customHeight="1" x14ac:dyDescent="0.3">
      <c r="A49" s="16"/>
      <c r="B49" s="11"/>
      <c r="C49" s="15"/>
      <c r="D49" s="13"/>
      <c r="E49" s="14"/>
      <c r="F49" s="15"/>
      <c r="G49" s="13"/>
      <c r="H49" s="14"/>
      <c r="I49" s="15">
        <f t="shared" si="0"/>
        <v>0</v>
      </c>
      <c r="J49" s="13"/>
    </row>
    <row r="50" spans="1:10" ht="14.1" customHeight="1" x14ac:dyDescent="0.3">
      <c r="A50" s="16" t="s">
        <v>16</v>
      </c>
      <c r="B50" s="11"/>
      <c r="C50" s="15"/>
      <c r="D50" s="13"/>
      <c r="E50" s="14"/>
      <c r="F50" s="15"/>
      <c r="G50" s="13"/>
      <c r="H50" s="14"/>
      <c r="I50" s="15">
        <f t="shared" si="0"/>
        <v>0</v>
      </c>
      <c r="J50" s="13"/>
    </row>
    <row r="51" spans="1:10" ht="14.1" customHeight="1" x14ac:dyDescent="0.3">
      <c r="A51" s="16"/>
      <c r="B51" s="11" t="s">
        <v>17</v>
      </c>
      <c r="C51" s="15"/>
      <c r="D51" s="13"/>
      <c r="E51" s="14"/>
      <c r="F51" s="15"/>
      <c r="G51" s="13"/>
      <c r="H51" s="14"/>
      <c r="I51" s="15">
        <f t="shared" si="0"/>
        <v>0</v>
      </c>
      <c r="J51" s="13"/>
    </row>
    <row r="52" spans="1:10" ht="14.1" customHeight="1" x14ac:dyDescent="0.3">
      <c r="A52" s="16"/>
      <c r="B52" s="11" t="s">
        <v>18</v>
      </c>
      <c r="C52" s="15"/>
      <c r="D52" s="13"/>
      <c r="E52" s="14"/>
      <c r="F52" s="15"/>
      <c r="G52" s="13"/>
      <c r="H52" s="14"/>
      <c r="I52" s="15">
        <f t="shared" si="0"/>
        <v>0</v>
      </c>
      <c r="J52" s="13"/>
    </row>
    <row r="53" spans="1:10" ht="14.1" customHeight="1" x14ac:dyDescent="0.3">
      <c r="A53" s="16"/>
      <c r="B53" s="11" t="s">
        <v>19</v>
      </c>
      <c r="C53" s="15"/>
      <c r="D53" s="13"/>
      <c r="E53" s="14"/>
      <c r="F53" s="15"/>
      <c r="G53" s="13"/>
      <c r="H53" s="14"/>
      <c r="I53" s="15">
        <f t="shared" si="0"/>
        <v>0</v>
      </c>
      <c r="J53" s="13"/>
    </row>
    <row r="54" spans="1:10" ht="14.1" customHeight="1" x14ac:dyDescent="0.3">
      <c r="A54" s="16"/>
      <c r="B54" s="11" t="s">
        <v>38</v>
      </c>
      <c r="C54" s="15">
        <v>0</v>
      </c>
      <c r="D54" s="13">
        <f>C54/C35</f>
        <v>0</v>
      </c>
      <c r="E54" s="14"/>
      <c r="F54" s="15">
        <v>4471188.5999999996</v>
      </c>
      <c r="G54" s="13">
        <f>F54/F35</f>
        <v>7.8330784470227302E-2</v>
      </c>
      <c r="H54" s="14"/>
      <c r="I54" s="15">
        <f t="shared" si="0"/>
        <v>-4471188.5999999996</v>
      </c>
      <c r="J54" s="13">
        <f>I54/I35</f>
        <v>3.1063664995054268</v>
      </c>
    </row>
    <row r="55" spans="1:10" ht="14.1" customHeight="1" x14ac:dyDescent="0.3">
      <c r="A55" s="16"/>
      <c r="B55" s="11"/>
      <c r="C55" s="15"/>
      <c r="D55" s="13"/>
      <c r="E55" s="14"/>
      <c r="F55" s="15"/>
      <c r="G55" s="13"/>
      <c r="H55" s="14"/>
      <c r="I55" s="15">
        <f t="shared" si="0"/>
        <v>0</v>
      </c>
      <c r="J55" s="13"/>
    </row>
    <row r="56" spans="1:10" ht="14.1" customHeight="1" x14ac:dyDescent="0.3">
      <c r="A56" s="10" t="s">
        <v>39</v>
      </c>
      <c r="B56" s="11"/>
      <c r="C56" s="15">
        <f>C10-C36-C37-C38-C43-C54</f>
        <v>461064.83000000101</v>
      </c>
      <c r="D56" s="13"/>
      <c r="E56" s="14"/>
      <c r="F56" s="15">
        <f>F10-F36-F37-F38-F43-F54</f>
        <v>-2440988.9500000011</v>
      </c>
      <c r="G56" s="13"/>
      <c r="H56" s="14"/>
      <c r="I56" s="15">
        <f t="shared" si="0"/>
        <v>2902053.7800000021</v>
      </c>
      <c r="J56" s="13"/>
    </row>
    <row r="57" spans="1:10" ht="14.1" customHeight="1" x14ac:dyDescent="0.3">
      <c r="A57" s="16"/>
      <c r="B57" s="11"/>
      <c r="C57" s="15"/>
      <c r="D57" s="13"/>
      <c r="E57" s="14"/>
      <c r="F57" s="15"/>
      <c r="G57" s="13"/>
      <c r="H57" s="14"/>
      <c r="I57" s="15">
        <f t="shared" si="0"/>
        <v>0</v>
      </c>
      <c r="J57" s="13"/>
    </row>
    <row r="58" spans="1:10" ht="14.1" customHeight="1" x14ac:dyDescent="0.3">
      <c r="A58" s="10" t="s">
        <v>40</v>
      </c>
      <c r="B58" s="11"/>
      <c r="C58" s="15"/>
      <c r="D58" s="13"/>
      <c r="E58" s="14"/>
      <c r="F58" s="15"/>
      <c r="G58" s="13"/>
      <c r="H58" s="14"/>
      <c r="I58" s="15">
        <f t="shared" si="0"/>
        <v>0</v>
      </c>
      <c r="J58" s="13"/>
    </row>
    <row r="59" spans="1:10" ht="14.1" customHeight="1" x14ac:dyDescent="0.3">
      <c r="A59" s="10" t="s">
        <v>41</v>
      </c>
      <c r="B59" s="11"/>
      <c r="C59" s="15"/>
      <c r="D59" s="13"/>
      <c r="E59" s="14"/>
      <c r="F59" s="15"/>
      <c r="G59" s="13"/>
      <c r="H59" s="14"/>
      <c r="I59" s="15">
        <f t="shared" si="0"/>
        <v>0</v>
      </c>
      <c r="J59" s="13"/>
    </row>
    <row r="60" spans="1:10" ht="14.1" customHeight="1" x14ac:dyDescent="0.3">
      <c r="A60" s="16" t="s">
        <v>42</v>
      </c>
      <c r="B60" s="11"/>
      <c r="C60" s="15"/>
      <c r="D60" s="13"/>
      <c r="E60" s="14"/>
      <c r="F60" s="15"/>
      <c r="G60" s="13"/>
      <c r="H60" s="14"/>
      <c r="I60" s="15">
        <f t="shared" si="0"/>
        <v>0</v>
      </c>
      <c r="J60" s="13"/>
    </row>
    <row r="61" spans="1:10" ht="14.1" customHeight="1" x14ac:dyDescent="0.3">
      <c r="A61" s="16" t="s">
        <v>43</v>
      </c>
      <c r="B61" s="11"/>
      <c r="C61" s="15"/>
      <c r="D61" s="13"/>
      <c r="E61" s="14"/>
      <c r="F61" s="15"/>
      <c r="G61" s="13"/>
      <c r="H61" s="14"/>
      <c r="I61" s="15">
        <f t="shared" si="0"/>
        <v>0</v>
      </c>
      <c r="J61" s="13"/>
    </row>
    <row r="62" spans="1:10" ht="14.1" customHeight="1" x14ac:dyDescent="0.3">
      <c r="A62" s="16" t="s">
        <v>44</v>
      </c>
      <c r="B62" s="11"/>
      <c r="C62" s="15"/>
      <c r="D62" s="13"/>
      <c r="E62" s="14"/>
      <c r="F62" s="15"/>
      <c r="G62" s="13"/>
      <c r="H62" s="14"/>
      <c r="I62" s="15">
        <f t="shared" si="0"/>
        <v>0</v>
      </c>
      <c r="J62" s="13"/>
    </row>
    <row r="63" spans="1:10" ht="14.1" customHeight="1" x14ac:dyDescent="0.3">
      <c r="A63" s="16"/>
      <c r="B63" s="11"/>
      <c r="C63" s="15"/>
      <c r="D63" s="13"/>
      <c r="E63" s="14"/>
      <c r="F63" s="15"/>
      <c r="G63" s="13"/>
      <c r="H63" s="14"/>
      <c r="I63" s="15">
        <f t="shared" si="0"/>
        <v>0</v>
      </c>
      <c r="J63" s="13"/>
    </row>
    <row r="64" spans="1:10" ht="14.1" customHeight="1" x14ac:dyDescent="0.3">
      <c r="A64" s="10" t="s">
        <v>45</v>
      </c>
      <c r="B64" s="11"/>
      <c r="C64" s="15">
        <f>C65+C67</f>
        <v>2485504.9</v>
      </c>
      <c r="D64" s="13"/>
      <c r="E64" s="14"/>
      <c r="F64" s="15">
        <f>SUM(F65:F66)</f>
        <v>1012691.65</v>
      </c>
      <c r="G64" s="13">
        <f>SUM(G65)</f>
        <v>1</v>
      </c>
      <c r="H64" s="14"/>
      <c r="I64" s="15">
        <f t="shared" si="0"/>
        <v>1472813.25</v>
      </c>
      <c r="J64" s="13">
        <f>SUM(J65)</f>
        <v>-0.3745395555071222</v>
      </c>
    </row>
    <row r="65" spans="1:10" ht="14.1" customHeight="1" x14ac:dyDescent="0.3">
      <c r="A65" s="16" t="s">
        <v>46</v>
      </c>
      <c r="B65" s="11"/>
      <c r="C65" s="15">
        <v>461064.83</v>
      </c>
      <c r="D65" s="13">
        <f>C65/C64</f>
        <v>0.18550147698361005</v>
      </c>
      <c r="E65" s="14"/>
      <c r="F65" s="25">
        <v>1012691.65</v>
      </c>
      <c r="G65" s="13">
        <f>F65/F64</f>
        <v>1</v>
      </c>
      <c r="H65" s="14"/>
      <c r="I65" s="15">
        <f t="shared" si="0"/>
        <v>-551626.82000000007</v>
      </c>
      <c r="J65" s="13">
        <f>I65/I64</f>
        <v>-0.3745395555071222</v>
      </c>
    </row>
    <row r="66" spans="1:10" ht="14.1" customHeight="1" x14ac:dyDescent="0.3">
      <c r="A66" s="16" t="s">
        <v>47</v>
      </c>
      <c r="B66" s="11"/>
      <c r="C66" s="15"/>
      <c r="D66" s="13"/>
      <c r="E66" s="14"/>
      <c r="F66" s="15"/>
      <c r="G66" s="13"/>
      <c r="H66" s="14"/>
      <c r="I66" s="15">
        <f t="shared" si="0"/>
        <v>0</v>
      </c>
      <c r="J66" s="13"/>
    </row>
    <row r="67" spans="1:10" ht="14.1" customHeight="1" x14ac:dyDescent="0.3">
      <c r="A67" s="16" t="s">
        <v>44</v>
      </c>
      <c r="B67" s="11"/>
      <c r="C67" s="15">
        <v>2024440.07</v>
      </c>
      <c r="D67" s="13">
        <f>C67/C64</f>
        <v>0.81449852301639003</v>
      </c>
      <c r="E67" s="14"/>
      <c r="F67" s="15"/>
      <c r="G67" s="13"/>
      <c r="H67" s="14"/>
      <c r="I67" s="15">
        <f t="shared" si="0"/>
        <v>2024440.07</v>
      </c>
      <c r="J67" s="13"/>
    </row>
    <row r="68" spans="1:10" ht="14.1" customHeight="1" x14ac:dyDescent="0.3">
      <c r="A68" s="10" t="s">
        <v>48</v>
      </c>
      <c r="B68" s="11"/>
      <c r="C68" s="15">
        <f>C59-C64</f>
        <v>-2485504.9</v>
      </c>
      <c r="D68" s="13"/>
      <c r="E68" s="14"/>
      <c r="F68" s="15">
        <f>F59-F65</f>
        <v>-1012691.65</v>
      </c>
      <c r="G68" s="13"/>
      <c r="H68" s="14"/>
      <c r="I68" s="15">
        <f t="shared" si="0"/>
        <v>-1472813.25</v>
      </c>
      <c r="J68" s="13"/>
    </row>
    <row r="69" spans="1:10" ht="14.1" customHeight="1" x14ac:dyDescent="0.3">
      <c r="A69" s="10"/>
      <c r="B69" s="11"/>
      <c r="C69" s="15"/>
      <c r="D69" s="13"/>
      <c r="E69" s="14"/>
      <c r="F69" s="15"/>
      <c r="G69" s="13"/>
      <c r="H69" s="14"/>
      <c r="I69" s="15">
        <f t="shared" si="0"/>
        <v>0</v>
      </c>
      <c r="J69" s="13"/>
    </row>
    <row r="70" spans="1:10" ht="14.1" customHeight="1" x14ac:dyDescent="0.3">
      <c r="A70" s="10" t="s">
        <v>49</v>
      </c>
      <c r="B70" s="11"/>
      <c r="C70" s="15"/>
      <c r="D70" s="13"/>
      <c r="E70" s="14"/>
      <c r="F70" s="15"/>
      <c r="G70" s="13"/>
      <c r="H70" s="14"/>
      <c r="I70" s="15">
        <f t="shared" si="0"/>
        <v>0</v>
      </c>
      <c r="J70" s="13"/>
    </row>
    <row r="71" spans="1:10" ht="14.1" customHeight="1" x14ac:dyDescent="0.3">
      <c r="A71" s="16" t="s">
        <v>7</v>
      </c>
      <c r="B71" s="11"/>
      <c r="C71" s="15"/>
      <c r="D71" s="13"/>
      <c r="E71" s="14"/>
      <c r="F71" s="15"/>
      <c r="G71" s="13"/>
      <c r="H71" s="14"/>
      <c r="I71" s="15">
        <f t="shared" si="0"/>
        <v>0</v>
      </c>
      <c r="J71" s="13"/>
    </row>
    <row r="72" spans="1:10" ht="14.1" customHeight="1" x14ac:dyDescent="0.3">
      <c r="A72" s="16" t="s">
        <v>50</v>
      </c>
      <c r="B72" s="11"/>
      <c r="C72" s="15"/>
      <c r="D72" s="13"/>
      <c r="E72" s="14"/>
      <c r="F72" s="15"/>
      <c r="G72" s="13"/>
      <c r="H72" s="14"/>
      <c r="I72" s="15">
        <f t="shared" si="0"/>
        <v>0</v>
      </c>
      <c r="J72" s="13"/>
    </row>
    <row r="73" spans="1:10" ht="14.1" customHeight="1" x14ac:dyDescent="0.3">
      <c r="A73" s="16"/>
      <c r="B73" s="11" t="s">
        <v>51</v>
      </c>
      <c r="C73" s="15">
        <f>+C74+C75</f>
        <v>0</v>
      </c>
      <c r="D73" s="13"/>
      <c r="E73" s="14"/>
      <c r="F73" s="15"/>
      <c r="G73" s="13"/>
      <c r="H73" s="14"/>
      <c r="I73" s="15">
        <f t="shared" si="0"/>
        <v>0</v>
      </c>
      <c r="J73" s="13"/>
    </row>
    <row r="74" spans="1:10" ht="14.1" customHeight="1" x14ac:dyDescent="0.3">
      <c r="A74" s="16"/>
      <c r="B74" s="11" t="s">
        <v>52</v>
      </c>
      <c r="C74" s="15"/>
      <c r="D74" s="13"/>
      <c r="E74" s="14"/>
      <c r="F74" s="15"/>
      <c r="G74" s="13"/>
      <c r="H74" s="14"/>
      <c r="I74" s="15">
        <f t="shared" si="0"/>
        <v>0</v>
      </c>
      <c r="J74" s="13"/>
    </row>
    <row r="75" spans="1:10" ht="14.1" customHeight="1" x14ac:dyDescent="0.3">
      <c r="A75" s="16" t="s">
        <v>53</v>
      </c>
      <c r="B75" s="11"/>
      <c r="C75" s="15">
        <f>+C76+C77</f>
        <v>0</v>
      </c>
      <c r="D75" s="13"/>
      <c r="E75" s="14"/>
      <c r="F75" s="15"/>
      <c r="G75" s="13"/>
      <c r="H75" s="14"/>
      <c r="I75" s="15">
        <f t="shared" ref="I75:I88" si="1">C75-F75</f>
        <v>0</v>
      </c>
      <c r="J75" s="13"/>
    </row>
    <row r="76" spans="1:10" ht="14.1" customHeight="1" x14ac:dyDescent="0.3">
      <c r="A76" s="16" t="s">
        <v>54</v>
      </c>
      <c r="B76" s="11"/>
      <c r="C76" s="15"/>
      <c r="D76" s="13"/>
      <c r="E76" s="14"/>
      <c r="F76" s="15"/>
      <c r="G76" s="13"/>
      <c r="H76" s="14"/>
      <c r="I76" s="15">
        <f t="shared" si="1"/>
        <v>0</v>
      </c>
      <c r="J76" s="13"/>
    </row>
    <row r="77" spans="1:10" ht="14.1" customHeight="1" x14ac:dyDescent="0.3">
      <c r="A77" s="16"/>
      <c r="B77" s="11"/>
      <c r="C77" s="15"/>
      <c r="D77" s="13"/>
      <c r="E77" s="14"/>
      <c r="F77" s="15"/>
      <c r="G77" s="13"/>
      <c r="H77" s="14"/>
      <c r="I77" s="15">
        <f t="shared" si="1"/>
        <v>0</v>
      </c>
      <c r="J77" s="13"/>
    </row>
    <row r="78" spans="1:10" ht="14.1" customHeight="1" x14ac:dyDescent="0.3">
      <c r="A78" s="10" t="s">
        <v>27</v>
      </c>
      <c r="B78" s="11"/>
      <c r="C78" s="15"/>
      <c r="D78" s="13"/>
      <c r="E78" s="14"/>
      <c r="F78" s="15"/>
      <c r="G78" s="13"/>
      <c r="H78" s="14"/>
      <c r="I78" s="15">
        <f t="shared" si="1"/>
        <v>0</v>
      </c>
      <c r="J78" s="13"/>
    </row>
    <row r="79" spans="1:10" ht="14.1" customHeight="1" x14ac:dyDescent="0.3">
      <c r="A79" s="16" t="s">
        <v>55</v>
      </c>
      <c r="B79" s="11"/>
      <c r="C79" s="15"/>
      <c r="D79" s="13"/>
      <c r="E79" s="14"/>
      <c r="F79" s="15"/>
      <c r="G79" s="13"/>
      <c r="H79" s="14"/>
      <c r="I79" s="15">
        <f t="shared" si="1"/>
        <v>0</v>
      </c>
      <c r="J79" s="13"/>
    </row>
    <row r="80" spans="1:10" ht="14.1" customHeight="1" x14ac:dyDescent="0.3">
      <c r="A80" s="16" t="s">
        <v>56</v>
      </c>
      <c r="B80" s="11"/>
      <c r="C80" s="15"/>
      <c r="D80" s="13"/>
      <c r="E80" s="14"/>
      <c r="F80" s="15"/>
      <c r="G80" s="13"/>
      <c r="H80" s="14"/>
      <c r="I80" s="15">
        <f t="shared" si="1"/>
        <v>0</v>
      </c>
      <c r="J80" s="13"/>
    </row>
    <row r="81" spans="1:10" ht="14.1" customHeight="1" x14ac:dyDescent="0.3">
      <c r="A81" s="16"/>
      <c r="B81" s="11" t="s">
        <v>51</v>
      </c>
      <c r="C81" s="15"/>
      <c r="D81" s="13"/>
      <c r="E81" s="14"/>
      <c r="F81" s="15"/>
      <c r="G81" s="13"/>
      <c r="H81" s="14"/>
      <c r="I81" s="15">
        <f t="shared" si="1"/>
        <v>0</v>
      </c>
      <c r="J81" s="13"/>
    </row>
    <row r="82" spans="1:10" ht="14.1" customHeight="1" x14ac:dyDescent="0.3">
      <c r="A82" s="16"/>
      <c r="B82" s="11" t="s">
        <v>52</v>
      </c>
      <c r="C82" s="15"/>
      <c r="D82" s="13"/>
      <c r="E82" s="14"/>
      <c r="F82" s="15"/>
      <c r="G82" s="13"/>
      <c r="H82" s="14"/>
      <c r="I82" s="15">
        <f t="shared" si="1"/>
        <v>0</v>
      </c>
      <c r="J82" s="13"/>
    </row>
    <row r="83" spans="1:10" ht="14.1" customHeight="1" x14ac:dyDescent="0.3">
      <c r="A83" s="16" t="s">
        <v>57</v>
      </c>
      <c r="B83" s="11"/>
      <c r="C83" s="15"/>
      <c r="D83" s="13"/>
      <c r="E83" s="14"/>
      <c r="F83" s="15"/>
      <c r="G83" s="13"/>
      <c r="H83" s="14"/>
      <c r="I83" s="15">
        <f t="shared" si="1"/>
        <v>0</v>
      </c>
      <c r="J83" s="13"/>
    </row>
    <row r="84" spans="1:10" ht="14.1" customHeight="1" x14ac:dyDescent="0.3">
      <c r="A84" s="10" t="s">
        <v>58</v>
      </c>
      <c r="B84" s="11"/>
      <c r="C84" s="15"/>
      <c r="D84" s="13"/>
      <c r="E84" s="14"/>
      <c r="F84" s="15"/>
      <c r="G84" s="13"/>
      <c r="H84" s="14"/>
      <c r="I84" s="15">
        <f t="shared" si="1"/>
        <v>0</v>
      </c>
      <c r="J84" s="13"/>
    </row>
    <row r="85" spans="1:10" ht="14.1" customHeight="1" x14ac:dyDescent="0.3">
      <c r="A85" s="16"/>
      <c r="B85" s="11"/>
      <c r="C85" s="15"/>
      <c r="D85" s="13"/>
      <c r="E85" s="14"/>
      <c r="F85" s="15"/>
      <c r="G85" s="13"/>
      <c r="H85" s="14"/>
      <c r="I85" s="15">
        <f t="shared" si="1"/>
        <v>0</v>
      </c>
      <c r="J85" s="13"/>
    </row>
    <row r="86" spans="1:10" ht="14.1" customHeight="1" x14ac:dyDescent="0.3">
      <c r="A86" s="10" t="s">
        <v>59</v>
      </c>
      <c r="B86" s="11"/>
      <c r="C86" s="15">
        <f>C56+C68+C84</f>
        <v>-2024440.0699999989</v>
      </c>
      <c r="D86" s="13"/>
      <c r="E86" s="14"/>
      <c r="F86" s="26">
        <f>F56+F68+F84</f>
        <v>-3453680.600000001</v>
      </c>
      <c r="G86" s="13"/>
      <c r="H86" s="14"/>
      <c r="I86" s="15">
        <f t="shared" si="1"/>
        <v>1429240.5300000021</v>
      </c>
      <c r="J86" s="13"/>
    </row>
    <row r="87" spans="1:10" ht="14.1" customHeight="1" x14ac:dyDescent="0.3">
      <c r="A87" s="10" t="s">
        <v>60</v>
      </c>
      <c r="B87" s="11"/>
      <c r="C87" s="15">
        <v>6710009.5199999996</v>
      </c>
      <c r="D87" s="13"/>
      <c r="E87" s="14"/>
      <c r="F87" s="15">
        <v>10163690.119999999</v>
      </c>
      <c r="G87" s="13"/>
      <c r="H87" s="14"/>
      <c r="I87" s="15">
        <f t="shared" si="1"/>
        <v>-3453680.5999999996</v>
      </c>
      <c r="J87" s="13"/>
    </row>
    <row r="88" spans="1:10" ht="14.1" customHeight="1" x14ac:dyDescent="0.3">
      <c r="A88" s="10" t="s">
        <v>61</v>
      </c>
      <c r="B88" s="11"/>
      <c r="C88" s="15">
        <f>C86+C87</f>
        <v>4685569.4500000011</v>
      </c>
      <c r="D88" s="14"/>
      <c r="E88" s="14"/>
      <c r="F88" s="15">
        <f>F86+F87</f>
        <v>6710009.5199999977</v>
      </c>
      <c r="G88" s="14"/>
      <c r="H88" s="14"/>
      <c r="I88" s="15">
        <f t="shared" si="1"/>
        <v>-2024440.0699999966</v>
      </c>
      <c r="J88" s="14"/>
    </row>
    <row r="89" spans="1:10" ht="14.1" customHeight="1" x14ac:dyDescent="0.3">
      <c r="A89" s="27"/>
      <c r="B89" s="28"/>
      <c r="C89" s="29"/>
      <c r="D89" s="30"/>
      <c r="E89" s="30"/>
      <c r="F89" s="30"/>
      <c r="G89" s="30"/>
      <c r="H89" s="30"/>
      <c r="I89" s="30"/>
      <c r="J89" s="30"/>
    </row>
    <row r="90" spans="1:10" ht="5.25" customHeight="1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</row>
    <row r="92" spans="1:10" x14ac:dyDescent="0.3">
      <c r="A92" s="31" t="s">
        <v>62</v>
      </c>
      <c r="B92" s="31"/>
      <c r="C92" s="31"/>
      <c r="D92" s="31"/>
      <c r="E92" s="31"/>
      <c r="F92" s="31"/>
      <c r="G92" s="31"/>
      <c r="H92" s="31"/>
      <c r="I92" s="31"/>
      <c r="J92" s="31"/>
    </row>
    <row r="94" spans="1:10" ht="31.5" customHeight="1" x14ac:dyDescent="0.3"/>
    <row r="97" ht="37.5" customHeight="1" x14ac:dyDescent="0.3"/>
  </sheetData>
  <mergeCells count="7">
    <mergeCell ref="A92:J92"/>
    <mergeCell ref="A5:J5"/>
    <mergeCell ref="A6:J6"/>
    <mergeCell ref="A7:B8"/>
    <mergeCell ref="C7:D7"/>
    <mergeCell ref="F7:G7"/>
    <mergeCell ref="I7:J7"/>
  </mergeCells>
  <printOptions horizontalCentered="1"/>
  <pageMargins left="0.6692913385826772" right="0.43307086614173229" top="0.59055118110236227" bottom="0.59055118110236227" header="0" footer="0"/>
  <pageSetup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FLUJO DE EFECT</vt:lpstr>
      <vt:lpstr>'EDO DE FLUJO DE EFECT'!Títulos_a_imprimir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SERVIDORSAACG</dc:creator>
  <cp:lastModifiedBy>SERVIDORSAACG</cp:lastModifiedBy>
  <cp:lastPrinted>2019-01-28T21:44:59Z</cp:lastPrinted>
  <dcterms:created xsi:type="dcterms:W3CDTF">2018-04-25T13:30:58Z</dcterms:created>
  <dcterms:modified xsi:type="dcterms:W3CDTF">2019-01-29T19:57:49Z</dcterms:modified>
</cp:coreProperties>
</file>